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0" authorId="0">
      <text>
        <r>
          <rPr>
            <b/>
            <sz val="8"/>
            <color indexed="8"/>
            <rFont val="Tahoma"/>
            <family val="2"/>
          </rPr>
          <t>Enter Station without the + sign.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Enter Station without the + sign.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For areas with varying widths such as tapers, use average width.
</t>
        </r>
      </text>
    </comment>
  </commentList>
</comments>
</file>

<file path=xl/sharedStrings.xml><?xml version="1.0" encoding="utf-8"?>
<sst xmlns="http://schemas.openxmlformats.org/spreadsheetml/2006/main" count="57" uniqueCount="56">
  <si>
    <t>Determination of Lot Material Spread Quantity Required and Pay Factor for</t>
  </si>
  <si>
    <t>End product Method of Acceptance and payment for AC (Standard)</t>
  </si>
  <si>
    <t>Project Number:</t>
  </si>
  <si>
    <t>Material:</t>
  </si>
  <si>
    <t>Tracs Number:</t>
  </si>
  <si>
    <t>Lot Number:</t>
  </si>
  <si>
    <t>Date:</t>
  </si>
  <si>
    <t xml:space="preserve">CALCULATION OF QUANTITY REQUIRED </t>
  </si>
  <si>
    <t xml:space="preserve">Laboratory Mix Design Density = </t>
  </si>
  <si>
    <t>pounds per cubic foot</t>
  </si>
  <si>
    <t>Location</t>
  </si>
  <si>
    <t xml:space="preserve">From Station  </t>
  </si>
  <si>
    <t xml:space="preserve">To     Station  </t>
  </si>
  <si>
    <t>Length</t>
  </si>
  <si>
    <t>Average Width (feet)</t>
  </si>
  <si>
    <t>Average Thickness (inches)</t>
  </si>
  <si>
    <t xml:space="preserve"> Cubic Feet</t>
  </si>
  <si>
    <t>Total Calculated Cubic Feet in Lot</t>
  </si>
  <si>
    <t>Calculated Tons Required  =</t>
  </si>
  <si>
    <t>Total Calc. Cu. Foot in lot  X  Lab Mix Design Density</t>
  </si>
  <si>
    <t>X</t>
  </si>
  <si>
    <t>=</t>
  </si>
  <si>
    <t>TON</t>
  </si>
  <si>
    <t>CALCULATION OF VARIANCE AND PAY FACTOR</t>
  </si>
  <si>
    <t>Actual Quantity Placed</t>
  </si>
  <si>
    <t>Tons</t>
  </si>
  <si>
    <t>Table 416-2</t>
  </si>
  <si>
    <t>(Quantity placed) - (Quantity Required) x 100 =</t>
  </si>
  <si>
    <t>% Variance from Required Quantity</t>
  </si>
  <si>
    <t xml:space="preserve">Negative Variance  </t>
  </si>
  <si>
    <t>Pay Factor (dollars)</t>
  </si>
  <si>
    <t xml:space="preserve">             (Quantity Required)</t>
  </si>
  <si>
    <t>2.1-3.0</t>
  </si>
  <si>
    <t>3.1-4.0</t>
  </si>
  <si>
    <t>-</t>
  </si>
  <si>
    <t>X   100     =</t>
  </si>
  <si>
    <t>%</t>
  </si>
  <si>
    <t>4.1-5.0</t>
  </si>
  <si>
    <t>5.1-6.0</t>
  </si>
  <si>
    <t>6.1-7.0</t>
  </si>
  <si>
    <t>If the percent variance from the required quantity is more than + 5.0%, no payment is made for material that exceeds + 5.0%, including asphalt cement and mineral admixture (record calculations and deductions for asphalt cement and mineral admixture in the Remarks area below). 
If the percent variance from the required quantity is -2.0% to +5.0%, no adjustment is made.  
If the percent variance from the required quantity is -2.1% to -12.0%, the appropriate pay factor determined from Tables 416-2 applies.
If the percent variance from the required quantity is more than -12%, the spread lot will be rejected.</t>
  </si>
  <si>
    <t>7.1-8.0</t>
  </si>
  <si>
    <t>8.1-9.0</t>
  </si>
  <si>
    <t>9.1-10.0</t>
  </si>
  <si>
    <t>10.1-11.0</t>
  </si>
  <si>
    <t>11.1-12.0</t>
  </si>
  <si>
    <t>FACTOR</t>
  </si>
  <si>
    <t>Remarks:</t>
  </si>
  <si>
    <t xml:space="preserve">Asphalt Cement Deduction (If Applicable):  </t>
  </si>
  <si>
    <t xml:space="preserve">Ton </t>
  </si>
  <si>
    <t>Mineral Admixture Deduction (If applicable)</t>
  </si>
  <si>
    <t>Contractor's Signature:</t>
  </si>
  <si>
    <t>Inspector's Signature:</t>
  </si>
  <si>
    <t>AM tons</t>
  </si>
  <si>
    <t>PM tons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</si>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</sst>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+00.00"/>
    <numFmt numFmtId="165" formatCode="\$#,##0.00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164" fontId="0" fillId="32" borderId="13" xfId="0" applyNumberFormat="1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4" fillId="0" borderId="0" xfId="0" applyFont="1" applyAlignment="1">
      <alignment horizontal="left"/>
    </xf>
    <xf numFmtId="2" fontId="1" fillId="33" borderId="13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5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14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hidden="1"/>
    </xf>
    <xf numFmtId="2" fontId="0" fillId="32" borderId="1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right"/>
    </xf>
    <xf numFmtId="2" fontId="0" fillId="0" borderId="13" xfId="0" applyNumberFormat="1" applyBorder="1" applyAlignment="1">
      <alignment/>
    </xf>
    <xf numFmtId="2" fontId="1" fillId="0" borderId="17" xfId="0" applyNumberFormat="1" applyFont="1" applyBorder="1" applyAlignment="1" applyProtection="1">
      <alignment/>
      <protection hidden="1"/>
    </xf>
    <xf numFmtId="2" fontId="1" fillId="0" borderId="17" xfId="0" applyNumberFormat="1" applyFont="1" applyBorder="1" applyAlignment="1" applyProtection="1">
      <alignment horizontal="center"/>
      <protection hidden="1"/>
    </xf>
    <xf numFmtId="2" fontId="1" fillId="0" borderId="17" xfId="0" applyNumberFormat="1" applyFont="1" applyBorder="1" applyAlignment="1" applyProtection="1">
      <alignment horizontal="left"/>
      <protection hidden="1"/>
    </xf>
    <xf numFmtId="10" fontId="1" fillId="0" borderId="0" xfId="57" applyNumberFormat="1" applyFont="1" applyFill="1" applyBorder="1" applyAlignment="1" applyProtection="1">
      <alignment horizontal="right"/>
      <protection hidden="1"/>
    </xf>
    <xf numFmtId="2" fontId="0" fillId="0" borderId="0" xfId="0" applyNumberFormat="1" applyBorder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2" fontId="0" fillId="0" borderId="13" xfId="0" applyNumberFormat="1" applyFill="1" applyBorder="1" applyAlignment="1" applyProtection="1">
      <alignment wrapText="1"/>
      <protection hidden="1"/>
    </xf>
    <xf numFmtId="0" fontId="0" fillId="32" borderId="11" xfId="0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32" borderId="12" xfId="0" applyFill="1" applyBorder="1" applyAlignment="1" applyProtection="1">
      <alignment horizontal="left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7" fillId="0" borderId="13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32" borderId="18" xfId="0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14" fontId="0" fillId="32" borderId="16" xfId="0" applyNumberForma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32" borderId="14" xfId="0" applyFill="1" applyBorder="1" applyAlignment="1" applyProtection="1">
      <alignment/>
      <protection locked="0"/>
    </xf>
    <xf numFmtId="0" fontId="0" fillId="32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tabSelected="1" zoomScalePageLayoutView="0" workbookViewId="0" topLeftCell="A1">
      <selection activeCell="F4" sqref="F4:I4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3" width="8.7109375" style="0" customWidth="1"/>
    <col min="4" max="5" width="11.140625" style="0" customWidth="1"/>
    <col min="7" max="7" width="10.28125" style="0" customWidth="1"/>
    <col min="8" max="8" width="10.140625" style="0" customWidth="1"/>
    <col min="9" max="9" width="9.57421875" style="0" customWidth="1"/>
  </cols>
  <sheetData>
    <row r="1" spans="1:9" ht="12.7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7:9" ht="12.75">
      <c r="G3" s="1"/>
      <c r="H3" s="1"/>
      <c r="I3" s="1"/>
    </row>
    <row r="4" spans="1:9" ht="12.75">
      <c r="A4" t="s">
        <v>2</v>
      </c>
      <c r="C4" s="81"/>
      <c r="D4" s="82"/>
      <c r="E4" s="2" t="s">
        <v>3</v>
      </c>
      <c r="F4" s="82"/>
      <c r="G4" s="82"/>
      <c r="H4" s="82"/>
      <c r="I4" s="82"/>
    </row>
    <row r="5" spans="1:9" ht="15">
      <c r="A5" t="s">
        <v>4</v>
      </c>
      <c r="C5" s="77"/>
      <c r="D5" s="78"/>
      <c r="E5" s="3" t="s">
        <v>5</v>
      </c>
      <c r="F5" s="4"/>
      <c r="G5" s="5"/>
      <c r="H5" s="5"/>
      <c r="I5" s="6"/>
    </row>
    <row r="6" spans="1:4" ht="12.75">
      <c r="A6" t="s">
        <v>6</v>
      </c>
      <c r="C6" s="79"/>
      <c r="D6" s="79"/>
    </row>
    <row r="7" spans="1:9" ht="12.75">
      <c r="A7" s="7"/>
      <c r="B7" s="7"/>
      <c r="C7" s="7"/>
      <c r="D7" s="7"/>
      <c r="E7" s="7"/>
      <c r="F7" s="7"/>
      <c r="G7" s="7"/>
      <c r="H7" s="7"/>
      <c r="I7" s="7"/>
    </row>
    <row r="8" spans="1:9" ht="16.5" customHeight="1">
      <c r="A8" s="67" t="s">
        <v>7</v>
      </c>
      <c r="B8" s="67"/>
      <c r="C8" s="67"/>
      <c r="D8" s="67"/>
      <c r="E8" s="67"/>
      <c r="F8" s="67"/>
      <c r="G8" s="67"/>
      <c r="H8" s="67"/>
      <c r="I8" s="67"/>
    </row>
    <row r="9" spans="1:10" ht="12.75">
      <c r="A9" s="8" t="s">
        <v>8</v>
      </c>
      <c r="B9" s="9"/>
      <c r="C9" s="9"/>
      <c r="D9" s="10"/>
      <c r="E9" s="9" t="s">
        <v>9</v>
      </c>
      <c r="F9" s="11"/>
      <c r="G9" s="9"/>
      <c r="H9" s="11"/>
      <c r="I9" s="12"/>
      <c r="J9" s="7"/>
    </row>
    <row r="10" spans="1:9" ht="38.25">
      <c r="A10" s="75" t="s">
        <v>10</v>
      </c>
      <c r="B10" s="75"/>
      <c r="C10" s="75"/>
      <c r="D10" s="14" t="s">
        <v>11</v>
      </c>
      <c r="E10" s="14" t="s">
        <v>12</v>
      </c>
      <c r="F10" s="13" t="s">
        <v>13</v>
      </c>
      <c r="G10" s="14" t="s">
        <v>14</v>
      </c>
      <c r="H10" s="15" t="s">
        <v>15</v>
      </c>
      <c r="I10" s="14" t="s">
        <v>16</v>
      </c>
    </row>
    <row r="11" spans="1:9" ht="12.75" customHeight="1">
      <c r="A11" s="76"/>
      <c r="B11" s="76"/>
      <c r="C11" s="76"/>
      <c r="D11" s="16"/>
      <c r="E11" s="16"/>
      <c r="F11" s="60">
        <f aca="true" t="shared" si="0" ref="F11:F17">IF(AND(D11=0,E11=0),"",ABS(D11-E11))</f>
      </c>
      <c r="G11" s="17"/>
      <c r="H11" s="17"/>
      <c r="I11" s="18">
        <f aca="true" t="shared" si="1" ref="I11:I17">IF(F11="","",F11*G11*H11/12)</f>
      </c>
    </row>
    <row r="12" spans="1:9" ht="12" customHeight="1">
      <c r="A12" s="61"/>
      <c r="B12" s="62"/>
      <c r="C12" s="63"/>
      <c r="D12" s="16"/>
      <c r="E12" s="16"/>
      <c r="F12" s="60">
        <f t="shared" si="0"/>
      </c>
      <c r="G12" s="17"/>
      <c r="H12" s="17"/>
      <c r="I12" s="18">
        <f t="shared" si="1"/>
      </c>
    </row>
    <row r="13" spans="1:9" ht="12.75">
      <c r="A13" s="61"/>
      <c r="B13" s="62"/>
      <c r="C13" s="63"/>
      <c r="D13" s="16"/>
      <c r="E13" s="16"/>
      <c r="F13" s="60">
        <f t="shared" si="0"/>
      </c>
      <c r="G13" s="17"/>
      <c r="H13" s="17"/>
      <c r="I13" s="18">
        <f t="shared" si="1"/>
      </c>
    </row>
    <row r="14" spans="1:9" ht="12.75">
      <c r="A14" s="76"/>
      <c r="B14" s="76"/>
      <c r="C14" s="76"/>
      <c r="D14" s="16"/>
      <c r="E14" s="16"/>
      <c r="F14" s="60">
        <f t="shared" si="0"/>
      </c>
      <c r="G14" s="17"/>
      <c r="H14" s="17"/>
      <c r="I14" s="18">
        <f t="shared" si="1"/>
      </c>
    </row>
    <row r="15" spans="1:9" ht="12.75">
      <c r="A15" s="76"/>
      <c r="B15" s="76"/>
      <c r="C15" s="76"/>
      <c r="D15" s="16"/>
      <c r="E15" s="16"/>
      <c r="F15" s="60">
        <f t="shared" si="0"/>
      </c>
      <c r="G15" s="17"/>
      <c r="H15" s="17"/>
      <c r="I15" s="18">
        <f t="shared" si="1"/>
      </c>
    </row>
    <row r="16" spans="1:9" ht="12.75">
      <c r="A16" s="76"/>
      <c r="B16" s="76"/>
      <c r="C16" s="76"/>
      <c r="D16" s="16"/>
      <c r="E16" s="16"/>
      <c r="F16" s="60">
        <f t="shared" si="0"/>
      </c>
      <c r="G16" s="17"/>
      <c r="H16" s="17"/>
      <c r="I16" s="18">
        <f t="shared" si="1"/>
      </c>
    </row>
    <row r="17" spans="1:9" ht="12.75">
      <c r="A17" s="65"/>
      <c r="B17" s="65"/>
      <c r="C17" s="65"/>
      <c r="D17" s="16"/>
      <c r="E17" s="16"/>
      <c r="F17" s="60">
        <f t="shared" si="0"/>
      </c>
      <c r="G17" s="17"/>
      <c r="H17" s="17"/>
      <c r="I17" s="18">
        <f t="shared" si="1"/>
      </c>
    </row>
    <row r="18" spans="5:9" ht="12.75">
      <c r="E18" s="19" t="s">
        <v>17</v>
      </c>
      <c r="I18" s="20">
        <f>IF(SUM(I11:I17)=0,"",SUM(I11:I17))</f>
      </c>
    </row>
    <row r="19" spans="3:8" ht="12.75">
      <c r="C19" s="21"/>
      <c r="D19" s="21"/>
      <c r="E19" s="21"/>
      <c r="F19" s="21"/>
      <c r="G19" s="22"/>
      <c r="H19" s="23"/>
    </row>
    <row r="20" spans="1:9" ht="12.75">
      <c r="A20" t="s">
        <v>18</v>
      </c>
      <c r="D20" s="24" t="s">
        <v>19</v>
      </c>
      <c r="E20" s="24"/>
      <c r="F20" s="24"/>
      <c r="G20" s="24"/>
      <c r="I20" s="25"/>
    </row>
    <row r="21" spans="4:8" ht="12.75">
      <c r="D21" s="26"/>
      <c r="E21" s="66">
        <v>2000</v>
      </c>
      <c r="F21" s="66"/>
      <c r="G21" s="26"/>
      <c r="H21" s="26"/>
    </row>
    <row r="22" spans="3:8" ht="12.75">
      <c r="C22" s="26"/>
      <c r="D22" s="26"/>
      <c r="E22" s="26"/>
      <c r="F22" s="26"/>
      <c r="G22" s="26"/>
      <c r="H22" s="26"/>
    </row>
    <row r="23" spans="4:9" ht="12.75">
      <c r="D23" s="27">
        <f>I18</f>
      </c>
      <c r="E23" s="28" t="s">
        <v>20</v>
      </c>
      <c r="F23" s="27">
        <f>IF(D9="","",D9)</f>
      </c>
      <c r="G23" s="29" t="s">
        <v>21</v>
      </c>
      <c r="H23" s="30">
        <f>IF(D23="","",IF(F23="","",D23*F23/E24))</f>
      </c>
      <c r="I23" s="31" t="s">
        <v>22</v>
      </c>
    </row>
    <row r="24" spans="3:9" ht="12.75">
      <c r="C24" s="26"/>
      <c r="D24" s="32"/>
      <c r="E24" s="33">
        <v>2000</v>
      </c>
      <c r="F24" s="34"/>
      <c r="G24" s="34"/>
      <c r="H24" s="34"/>
      <c r="I24" s="32"/>
    </row>
    <row r="25" spans="3:8" ht="12.75">
      <c r="C25" s="26"/>
      <c r="E25" s="35"/>
      <c r="F25" s="26"/>
      <c r="G25" s="26"/>
      <c r="H25" s="26"/>
    </row>
    <row r="26" spans="1:9" ht="6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6.5" customHeight="1">
      <c r="A27" s="67" t="s">
        <v>23</v>
      </c>
      <c r="B27" s="67"/>
      <c r="C27" s="67"/>
      <c r="D27" s="67"/>
      <c r="E27" s="67"/>
      <c r="F27" s="67"/>
      <c r="G27" s="67"/>
      <c r="H27" s="67"/>
      <c r="I27" s="67"/>
    </row>
    <row r="28" spans="1:9" ht="12.75">
      <c r="A28" s="68" t="s">
        <v>24</v>
      </c>
      <c r="B28" s="68"/>
      <c r="C28" s="36"/>
      <c r="D28" t="s">
        <v>25</v>
      </c>
      <c r="E28" s="37"/>
      <c r="F28" s="37"/>
      <c r="G28" s="38"/>
      <c r="H28" s="72" t="s">
        <v>26</v>
      </c>
      <c r="I28" s="72"/>
    </row>
    <row r="29" spans="1:9" ht="25.5">
      <c r="A29" s="39" t="s">
        <v>27</v>
      </c>
      <c r="B29" s="39"/>
      <c r="C29" s="39"/>
      <c r="D29" s="39"/>
      <c r="E29" s="40" t="s">
        <v>28</v>
      </c>
      <c r="H29" s="15" t="s">
        <v>29</v>
      </c>
      <c r="I29" s="41" t="s">
        <v>30</v>
      </c>
    </row>
    <row r="30" spans="1:9" ht="12.75">
      <c r="A30" s="42" t="s">
        <v>31</v>
      </c>
      <c r="B30" s="43"/>
      <c r="C30" s="43"/>
      <c r="D30" s="43"/>
      <c r="H30" s="44" t="s">
        <v>32</v>
      </c>
      <c r="I30" s="45">
        <v>-0.1</v>
      </c>
    </row>
    <row r="31" spans="8:9" ht="12.75">
      <c r="H31" s="44" t="s">
        <v>33</v>
      </c>
      <c r="I31" s="45">
        <v>-0.2</v>
      </c>
    </row>
    <row r="32" spans="1:9" ht="12.75">
      <c r="A32" s="46">
        <f>IF(C28="","",C28)</f>
      </c>
      <c r="B32" s="47" t="s">
        <v>34</v>
      </c>
      <c r="C32" s="48">
        <f>IF(H23="","",H23)</f>
      </c>
      <c r="D32" s="49" t="s">
        <v>35</v>
      </c>
      <c r="E32" s="30">
        <f>IF(A32="","",IF(C32="","",(A32-C32)/B33*100))</f>
      </c>
      <c r="F32" s="32" t="s">
        <v>36</v>
      </c>
      <c r="H32" s="44" t="s">
        <v>37</v>
      </c>
      <c r="I32" s="45">
        <v>-0.3</v>
      </c>
    </row>
    <row r="33" spans="1:9" ht="12.75">
      <c r="A33" s="32"/>
      <c r="B33" s="30">
        <f>H23</f>
      </c>
      <c r="C33" s="32"/>
      <c r="D33" s="32"/>
      <c r="E33" s="32"/>
      <c r="H33" s="44" t="s">
        <v>38</v>
      </c>
      <c r="I33" s="45">
        <v>-0.4</v>
      </c>
    </row>
    <row r="34" spans="8:9" ht="12.75">
      <c r="H34" s="44" t="s">
        <v>39</v>
      </c>
      <c r="I34" s="45">
        <v>-0.5</v>
      </c>
    </row>
    <row r="35" spans="1:9" ht="12.75" customHeight="1">
      <c r="A35" s="73" t="s">
        <v>40</v>
      </c>
      <c r="B35" s="73"/>
      <c r="C35" s="73"/>
      <c r="D35" s="73"/>
      <c r="E35" s="73"/>
      <c r="F35" s="73"/>
      <c r="G35" s="73"/>
      <c r="H35" s="44" t="s">
        <v>41</v>
      </c>
      <c r="I35" s="45">
        <v>-0.6</v>
      </c>
    </row>
    <row r="36" spans="1:9" ht="12.75">
      <c r="A36" s="73"/>
      <c r="B36" s="73"/>
      <c r="C36" s="73"/>
      <c r="D36" s="73"/>
      <c r="E36" s="73"/>
      <c r="F36" s="73"/>
      <c r="G36" s="73"/>
      <c r="H36" s="44" t="s">
        <v>42</v>
      </c>
      <c r="I36" s="45">
        <v>-0.7</v>
      </c>
    </row>
    <row r="37" spans="1:9" ht="12.75">
      <c r="A37" s="73"/>
      <c r="B37" s="73"/>
      <c r="C37" s="73"/>
      <c r="D37" s="73"/>
      <c r="E37" s="73"/>
      <c r="F37" s="73"/>
      <c r="G37" s="73"/>
      <c r="H37" s="44" t="s">
        <v>43</v>
      </c>
      <c r="I37" s="45">
        <v>-0.8</v>
      </c>
    </row>
    <row r="38" spans="1:9" ht="12.75">
      <c r="A38" s="73"/>
      <c r="B38" s="73"/>
      <c r="C38" s="73"/>
      <c r="D38" s="73"/>
      <c r="E38" s="73"/>
      <c r="F38" s="73"/>
      <c r="G38" s="73"/>
      <c r="H38" s="44" t="s">
        <v>44</v>
      </c>
      <c r="I38" s="45">
        <v>-0.9</v>
      </c>
    </row>
    <row r="39" spans="1:9" ht="12.75">
      <c r="A39" s="73"/>
      <c r="B39" s="73"/>
      <c r="C39" s="73"/>
      <c r="D39" s="73"/>
      <c r="E39" s="73"/>
      <c r="F39" s="73"/>
      <c r="G39" s="73"/>
      <c r="H39" s="44" t="s">
        <v>45</v>
      </c>
      <c r="I39" s="45">
        <v>-1</v>
      </c>
    </row>
    <row r="40" spans="1:9" ht="12.75">
      <c r="A40" s="73"/>
      <c r="B40" s="73"/>
      <c r="C40" s="73"/>
      <c r="D40" s="73"/>
      <c r="E40" s="73"/>
      <c r="F40" s="73"/>
      <c r="G40" s="73"/>
      <c r="H40" s="7"/>
      <c r="I40" s="50"/>
    </row>
    <row r="41" spans="1:9" ht="12.75">
      <c r="A41" s="73"/>
      <c r="B41" s="73"/>
      <c r="C41" s="73"/>
      <c r="D41" s="73"/>
      <c r="E41" s="73"/>
      <c r="F41" s="73"/>
      <c r="G41" s="73"/>
      <c r="H41" s="74" t="s">
        <v>46</v>
      </c>
      <c r="I41" s="74"/>
    </row>
    <row r="42" spans="7:9" ht="12.75">
      <c r="G42" s="32"/>
      <c r="H42" s="69">
        <f>IF(E32="","",SPREADFACTOR($E$32))</f>
      </c>
      <c r="I42" s="69"/>
    </row>
    <row r="43" spans="1:9" ht="12.75">
      <c r="A43" t="s">
        <v>47</v>
      </c>
      <c r="B43" s="70"/>
      <c r="C43" s="70"/>
      <c r="D43" s="70"/>
      <c r="E43" s="70"/>
      <c r="F43" s="70"/>
      <c r="G43" s="70"/>
      <c r="H43" s="70"/>
      <c r="I43" s="70"/>
    </row>
    <row r="44" spans="1:9" ht="12.75">
      <c r="A44" s="64"/>
      <c r="B44" s="64"/>
      <c r="C44" s="64"/>
      <c r="D44" s="64"/>
      <c r="E44" s="64"/>
      <c r="F44" s="64"/>
      <c r="G44" s="64"/>
      <c r="H44" s="64"/>
      <c r="I44" s="64"/>
    </row>
    <row r="45" spans="1:9" ht="12.75">
      <c r="A45" s="64"/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64"/>
      <c r="B46" s="64"/>
      <c r="C46" s="64"/>
      <c r="D46" s="64"/>
      <c r="E46" s="64"/>
      <c r="F46" s="64"/>
      <c r="G46" s="64"/>
      <c r="H46" s="64"/>
      <c r="I46" s="64"/>
    </row>
    <row r="47" spans="1:9" ht="12.75">
      <c r="A47" s="64"/>
      <c r="B47" s="64"/>
      <c r="C47" s="64"/>
      <c r="D47" s="64"/>
      <c r="E47" s="64"/>
      <c r="F47" s="64"/>
      <c r="G47" s="64"/>
      <c r="H47" s="64"/>
      <c r="I47" s="64"/>
    </row>
    <row r="48" spans="1:6" ht="12.75">
      <c r="A48" s="1" t="s">
        <v>48</v>
      </c>
      <c r="B48" s="1"/>
      <c r="C48" s="1"/>
      <c r="D48" s="51"/>
      <c r="E48" s="52"/>
      <c r="F48" t="s">
        <v>49</v>
      </c>
    </row>
    <row r="49" spans="1:6" ht="12.75">
      <c r="A49" s="1" t="s">
        <v>50</v>
      </c>
      <c r="B49" s="1"/>
      <c r="C49" s="1"/>
      <c r="D49" s="51"/>
      <c r="E49" s="52"/>
      <c r="F49" t="s">
        <v>49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71" t="s">
        <v>51</v>
      </c>
      <c r="B51" s="71"/>
      <c r="C51" s="53"/>
      <c r="D51" s="53"/>
      <c r="E51" s="71" t="s">
        <v>52</v>
      </c>
      <c r="F51" s="71"/>
      <c r="G51" s="54"/>
      <c r="H51" s="54"/>
      <c r="I51" s="55"/>
    </row>
  </sheetData>
  <sheetProtection password="CC57" sheet="1" objects="1" scenarios="1" selectLockedCells="1"/>
  <mergeCells count="29">
    <mergeCell ref="C5:D5"/>
    <mergeCell ref="C6:D6"/>
    <mergeCell ref="A1:I1"/>
    <mergeCell ref="A2:I2"/>
    <mergeCell ref="C4:D4"/>
    <mergeCell ref="F4:I4"/>
    <mergeCell ref="A8:I8"/>
    <mergeCell ref="A10:C10"/>
    <mergeCell ref="A11:C11"/>
    <mergeCell ref="A14:C14"/>
    <mergeCell ref="A15:C15"/>
    <mergeCell ref="A16:C16"/>
    <mergeCell ref="A12:C12"/>
    <mergeCell ref="A45:I45"/>
    <mergeCell ref="A51:B51"/>
    <mergeCell ref="E51:F51"/>
    <mergeCell ref="H28:I28"/>
    <mergeCell ref="A35:G41"/>
    <mergeCell ref="H41:I41"/>
    <mergeCell ref="A13:C13"/>
    <mergeCell ref="A46:I46"/>
    <mergeCell ref="A47:I47"/>
    <mergeCell ref="A17:C17"/>
    <mergeCell ref="E21:F21"/>
    <mergeCell ref="A27:I27"/>
    <mergeCell ref="A28:B28"/>
    <mergeCell ref="H42:I42"/>
    <mergeCell ref="B43:I43"/>
    <mergeCell ref="A44:I44"/>
  </mergeCells>
  <printOptions/>
  <pageMargins left="0.7479166666666667" right="0.7479166666666667" top="0.5902777777777778" bottom="0.5201388888888889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4:E15"/>
  <sheetViews>
    <sheetView zoomScalePageLayoutView="0" workbookViewId="0" topLeftCell="A1">
      <selection activeCell="D18" sqref="D18"/>
    </sheetView>
  </sheetViews>
  <sheetFormatPr defaultColWidth="9.140625" defaultRowHeight="12.75"/>
  <sheetData>
    <row r="14" spans="2:3" ht="12.75">
      <c r="B14" s="56" t="s">
        <v>53</v>
      </c>
      <c r="C14" s="56">
        <v>1000</v>
      </c>
    </row>
    <row r="15" spans="2:5" ht="12.75">
      <c r="B15" s="57" t="s">
        <v>54</v>
      </c>
      <c r="C15" s="57">
        <v>1200</v>
      </c>
      <c r="D15" s="58">
        <f>C15-C14</f>
        <v>200</v>
      </c>
      <c r="E15" s="59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Rosalie Gabaldon</dc:creator>
  <cp:keywords/>
  <dc:description/>
  <cp:lastModifiedBy>Rosalie Gabaldon</cp:lastModifiedBy>
  <dcterms:created xsi:type="dcterms:W3CDTF">2018-05-21T18:40:06Z</dcterms:created>
  <dcterms:modified xsi:type="dcterms:W3CDTF">2018-05-21T18:40:06Z</dcterms:modified>
  <cp:category/>
  <cp:version/>
  <cp:contentType/>
  <cp:contentStatus/>
</cp:coreProperties>
</file>